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"/>
    </mc:Choice>
  </mc:AlternateContent>
  <xr:revisionPtr revIDLastSave="0" documentId="13_ncr:1_{88ABCE3C-8EA2-4958-90BC-2E85D3B2BA75}" xr6:coauthVersionLast="47" xr6:coauthVersionMax="47" xr10:uidLastSave="{00000000-0000-0000-0000-000000000000}"/>
  <bookViews>
    <workbookView xWindow="-120" yWindow="-120" windowWidth="20730" windowHeight="11160" xr2:uid="{8BB9E168-20C0-4CAA-9724-CD920396EE1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8" i="1" s="1"/>
  <c r="K50" i="1"/>
  <c r="K49" i="1"/>
  <c r="K48" i="1"/>
  <c r="K47" i="1"/>
  <c r="K46" i="1"/>
  <c r="K44" i="1"/>
  <c r="K30" i="1"/>
  <c r="G30" i="1"/>
  <c r="K27" i="1"/>
  <c r="G27" i="1"/>
  <c r="K26" i="1"/>
  <c r="K25" i="1"/>
  <c r="K24" i="1"/>
  <c r="K16" i="1"/>
  <c r="K53" i="1" l="1"/>
  <c r="K36" i="1"/>
  <c r="K54" i="1" l="1"/>
</calcChain>
</file>

<file path=xl/sharedStrings.xml><?xml version="1.0" encoding="utf-8"?>
<sst xmlns="http://schemas.openxmlformats.org/spreadsheetml/2006/main" count="164" uniqueCount="128">
  <si>
    <t>S/N</t>
  </si>
  <si>
    <t>Contractor</t>
  </si>
  <si>
    <t>Contract Details</t>
  </si>
  <si>
    <t>Executing MDAs</t>
  </si>
  <si>
    <t>Date of Award</t>
  </si>
  <si>
    <t>Contract Sum (A)</t>
  </si>
  <si>
    <t>Variation (if any) (B)</t>
  </si>
  <si>
    <t>Total Contract sum C (A+B)</t>
  </si>
  <si>
    <t>Cummulative Certificate raised (D)</t>
  </si>
  <si>
    <t>Cummulative Amount Paid (E)</t>
  </si>
  <si>
    <t>Outstanding Balance on Work Done (D-E)</t>
  </si>
  <si>
    <t>Remarks</t>
  </si>
  <si>
    <t>Special Project</t>
  </si>
  <si>
    <t>Dortmund Coy Ltd</t>
  </si>
  <si>
    <t xml:space="preserve"> Renovatn of Gen. Hosp. Ijan Ise &amp; Emure</t>
  </si>
  <si>
    <t>Amec Consuit Ltd</t>
  </si>
  <si>
    <t xml:space="preserve"> Renovatn of Gen. Hosp.Okemesi &amp; Ijero</t>
  </si>
  <si>
    <t>Mutual Dynamic Engr Ltd</t>
  </si>
  <si>
    <t xml:space="preserve">Constr.of Training Hall at ADP office  </t>
  </si>
  <si>
    <t>Fatub Eng Ltd</t>
  </si>
  <si>
    <t xml:space="preserve">Reno of General Hospitasl in Ayede,Oye &amp; Ilupeju Ekiti   </t>
  </si>
  <si>
    <t>Support &amp; Dev Ltd</t>
  </si>
  <si>
    <t xml:space="preserve">Reno.of General Hospitals in Ifaki &amp; Otun Ekiti       </t>
  </si>
  <si>
    <t>Nigerite Ltd</t>
  </si>
  <si>
    <t xml:space="preserve">Construction of Ekiti Samsung ICT Center by Nigerite Ltd     </t>
  </si>
  <si>
    <t>Sanju Sunny Nig</t>
  </si>
  <si>
    <t>Irele-Ponyan Road</t>
  </si>
  <si>
    <t>Works</t>
  </si>
  <si>
    <t>Anchor Maric Nig. Ltd.</t>
  </si>
  <si>
    <t>Ado Township Road (Group C)</t>
  </si>
  <si>
    <t>C.G.C Nig. Ltd.</t>
  </si>
  <si>
    <t>Ijero-Ipoti-Iloro-Ayetoro</t>
  </si>
  <si>
    <t xml:space="preserve">Charvet Nig. Ltd. </t>
  </si>
  <si>
    <t>Oye-Ikun Road</t>
  </si>
  <si>
    <t>Stateco Nig Ltd</t>
  </si>
  <si>
    <t>Igede-Awo-Ido Road</t>
  </si>
  <si>
    <t>Ratcon Constru Co.Ltd</t>
  </si>
  <si>
    <t>Reha.of Aramoko-Ijero-Ido Rd</t>
  </si>
  <si>
    <t>Kitwood Nig Ltd</t>
  </si>
  <si>
    <t>Pyt for the furnishing of New Govt Lodge</t>
  </si>
  <si>
    <t>GH&amp;P</t>
  </si>
  <si>
    <t>AFC World Nig Ltd</t>
  </si>
  <si>
    <t>Additional furnishing of the D/Govr lodge</t>
  </si>
  <si>
    <t>Profit land West Africa Ltd</t>
  </si>
  <si>
    <t xml:space="preserve">Pyt for the reno.of State Secretariat Creche </t>
  </si>
  <si>
    <t>Women Affairs</t>
  </si>
  <si>
    <t>Construcciones Vera Nig.Ltd</t>
  </si>
  <si>
    <t>Rehabilitation of Ado township Rd (Group B)</t>
  </si>
  <si>
    <t>VYNOUAD CONST. COY</t>
  </si>
  <si>
    <t>Construction of New Govr's Office, Ado Ekiti</t>
  </si>
  <si>
    <t>works</t>
  </si>
  <si>
    <t>Matob-Gold Ventures Ltd</t>
  </si>
  <si>
    <t>Re-Award of contract on the construction of New High Court Complex in Ado-Ekiti</t>
  </si>
  <si>
    <t>August Ten Concept Global Resource Ltd</t>
  </si>
  <si>
    <t>Constrution of Gate House to Governor's Office.</t>
  </si>
  <si>
    <t>Pleasant Design Concept Ltd</t>
  </si>
  <si>
    <t>Construction Veterinary Clinic, Ado Ekiti.</t>
  </si>
  <si>
    <t>Team Electric Ltd</t>
  </si>
  <si>
    <t>Installation of double Arm led street lights for Imugbagba-Odoado dual carriage rd, Ado-Ekiti.</t>
  </si>
  <si>
    <t>Skill 'G' Nig Ltd</t>
  </si>
  <si>
    <t>Upgrading of Equipment &amp; Facilities at Govt Technical College, Ado-Ekiti</t>
  </si>
  <si>
    <t>BTVE</t>
  </si>
  <si>
    <t>Mega Modules Nig. Ltd</t>
  </si>
  <si>
    <t>Additional works/ Variation on the construction of Gifted Int'l Academy, Afao-Ekiti</t>
  </si>
  <si>
    <t>SUBEB</t>
  </si>
  <si>
    <t>Hartland Nig. Ltd.</t>
  </si>
  <si>
    <t>Dualization of First Baptist Atikankan Rd</t>
  </si>
  <si>
    <t>24/11/11</t>
  </si>
  <si>
    <t>kopek Const. Ltd.</t>
  </si>
  <si>
    <t>Dualization of Omuo Ekiti Township Road</t>
  </si>
  <si>
    <t>16/2/16</t>
  </si>
  <si>
    <t>Genius Jack Engineering Coy Ltd</t>
  </si>
  <si>
    <t>Rehabilitation of Ado-Afao Road</t>
  </si>
  <si>
    <t>23/2/18</t>
  </si>
  <si>
    <t>Dualization of Old-Garage Ojumose Road</t>
  </si>
  <si>
    <t>KOPEK CONST. LTD</t>
  </si>
  <si>
    <t>Constr. Of Awedele Road, Ado-Ekiti.</t>
  </si>
  <si>
    <t>30/7/15</t>
  </si>
  <si>
    <t>Adetoun Nig. Ltd</t>
  </si>
  <si>
    <t>Land Clearing of 25 hectares</t>
  </si>
  <si>
    <t>Agric</t>
  </si>
  <si>
    <t>20/6/19</t>
  </si>
  <si>
    <t>FAKTOPS Global Concepts Ltd</t>
  </si>
  <si>
    <t>Procurement of  Science Laboratory Equipment to all Secondary Schools in Ekiti State (5 &amp; 16)</t>
  </si>
  <si>
    <t>Education, Science &amp; Technology</t>
  </si>
  <si>
    <t>13/6/19</t>
  </si>
  <si>
    <t xml:space="preserve">Education, Science &amp; Technology </t>
  </si>
  <si>
    <t>19/6/19</t>
  </si>
  <si>
    <t>Lanny Gooddeal Multrinational Concept Ltd</t>
  </si>
  <si>
    <t>Procurement of Science Laboratory Equipment to all Public secondary schools in Ekiti State LOT 13</t>
  </si>
  <si>
    <t>Procurement of Science Laboratory Equipment to all Public secondary schools in Ekiti State LOT 15</t>
  </si>
  <si>
    <t>TOTAL (A)</t>
  </si>
  <si>
    <t>RETENTION ( B )</t>
  </si>
  <si>
    <t>J.K Furniture Nig Ltd</t>
  </si>
  <si>
    <t xml:space="preserve"> furnishing of VIP Chalets at the Govt House</t>
  </si>
  <si>
    <t>Special Hold Dev Coy Ltd</t>
  </si>
  <si>
    <t>Constr.of 8 blocks of open mkt stalls &amp; d demolished Odua Textile fence,Awedele Ado</t>
  </si>
  <si>
    <t>Urban Renewal</t>
  </si>
  <si>
    <t>Tutu Global Ventures</t>
  </si>
  <si>
    <t>Construction of Security Gate at Samsung Engineering Academy Govt Technical College, Ado-Ekiti</t>
  </si>
  <si>
    <t>Canaan Towers Ltd</t>
  </si>
  <si>
    <t>Additional work on the renovation of a block of Science Laboratory at Osi Community High Schl, Osi-Ekiti</t>
  </si>
  <si>
    <t>Education</t>
  </si>
  <si>
    <t>Renovation of Laboratory Block at Osi Community High Schl, Osi-Ekiti</t>
  </si>
  <si>
    <t>Banta Enterprise Ltd</t>
  </si>
  <si>
    <t>Installation of Street Light on Dualized State Roads.</t>
  </si>
  <si>
    <t>TOTAL (B)</t>
  </si>
  <si>
    <t>Ideal Fundamental Consult.</t>
  </si>
  <si>
    <t>Consultancy service on Oba Adejugbe Gen.Hosptal</t>
  </si>
  <si>
    <t xml:space="preserve">Enpro Consulting </t>
  </si>
  <si>
    <t>Mgt. Consultancy on Road</t>
  </si>
  <si>
    <t>28/3/12</t>
  </si>
  <si>
    <t>Casa Consuit Ltd</t>
  </si>
  <si>
    <t>Consultancy service on ultra modern civil centre,Ado-Ekiti</t>
  </si>
  <si>
    <t>Infrastructure</t>
  </si>
  <si>
    <t>Archi-Project Consortium</t>
  </si>
  <si>
    <t>Consultancy fee on the construction of secretariat building phase v (Lot I-IV)</t>
  </si>
  <si>
    <t>Grids Associates Ltd</t>
  </si>
  <si>
    <t>Consultancy fee on the construction of New High Court Complex, Ado-Ekiti Stage (1,2&amp;3)</t>
  </si>
  <si>
    <t>29/7/16</t>
  </si>
  <si>
    <t>AD Consulting Ltd</t>
  </si>
  <si>
    <t>Consultancy service on construction of Ekiti State Liaison office, Ikeja, Lagos State</t>
  </si>
  <si>
    <t>Messrs AD Consulting Limited</t>
  </si>
  <si>
    <t>Consultancy Services of Architectural Design of Ekiti Knowledge Zone</t>
  </si>
  <si>
    <t>Investment Trade &amp; industries</t>
  </si>
  <si>
    <t>TOTAL (C)</t>
  </si>
  <si>
    <t>TOTAL (A + B + C)</t>
  </si>
  <si>
    <t>EKITI STATE CONTRACTORS' DEBT STATUS AS AT 31ST DECEMBER,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</si>
</sst>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;@"/>
    <numFmt numFmtId="165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89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horizontal="left" wrapText="1"/>
    </xf>
    <xf numFmtId="164" fontId="3" fillId="2" borderId="2" xfId="0" applyNumberFormat="1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right" wrapText="1"/>
    </xf>
    <xf numFmtId="43" fontId="3" fillId="2" borderId="2" xfId="1" applyFont="1" applyFill="1" applyBorder="1" applyAlignment="1">
      <alignment horizontal="right" wrapText="1"/>
    </xf>
    <xf numFmtId="43" fontId="3" fillId="2" borderId="3" xfId="1" applyFont="1" applyFill="1" applyBorder="1" applyAlignment="1">
      <alignment horizontal="right" wrapText="1"/>
    </xf>
    <xf numFmtId="0" fontId="4" fillId="0" borderId="4" xfId="0" quotePrefix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5" fontId="4" fillId="0" borderId="5" xfId="2" applyFont="1" applyBorder="1" applyAlignment="1">
      <alignment horizontal="right" vertical="center" wrapText="1"/>
    </xf>
    <xf numFmtId="43" fontId="4" fillId="0" borderId="5" xfId="1" applyFont="1" applyBorder="1" applyAlignment="1">
      <alignment horizontal="right" vertical="center" wrapText="1"/>
    </xf>
    <xf numFmtId="165" fontId="4" fillId="0" borderId="5" xfId="0" applyNumberFormat="1" applyFont="1" applyBorder="1" applyAlignment="1">
      <alignment horizontal="left" vertical="center" wrapText="1"/>
    </xf>
    <xf numFmtId="43" fontId="4" fillId="0" borderId="6" xfId="1" applyFont="1" applyBorder="1" applyAlignment="1">
      <alignment horizontal="righ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165" fontId="4" fillId="0" borderId="5" xfId="2" applyFont="1" applyFill="1" applyBorder="1" applyAlignment="1">
      <alignment horizontal="right" vertical="center" wrapText="1"/>
    </xf>
    <xf numFmtId="43" fontId="4" fillId="0" borderId="5" xfId="1" applyFont="1" applyFill="1" applyBorder="1" applyAlignment="1">
      <alignment horizontal="right" vertical="center" wrapText="1"/>
    </xf>
    <xf numFmtId="43" fontId="4" fillId="0" borderId="6" xfId="1" applyFont="1" applyFill="1" applyBorder="1" applyAlignment="1">
      <alignment horizontal="right" vertical="center" wrapText="1"/>
    </xf>
    <xf numFmtId="0" fontId="4" fillId="0" borderId="5" xfId="0" applyFont="1" applyBorder="1" applyAlignment="1">
      <alignment vertical="center" wrapText="1"/>
    </xf>
    <xf numFmtId="14" fontId="4" fillId="0" borderId="5" xfId="1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left" wrapText="1"/>
    </xf>
    <xf numFmtId="49" fontId="4" fillId="0" borderId="5" xfId="0" applyNumberFormat="1" applyFont="1" applyBorder="1" applyAlignment="1">
      <alignment horizontal="left" wrapText="1"/>
    </xf>
    <xf numFmtId="0" fontId="5" fillId="0" borderId="5" xfId="0" applyFont="1" applyBorder="1"/>
    <xf numFmtId="165" fontId="5" fillId="0" borderId="5" xfId="2" applyFont="1" applyBorder="1" applyAlignment="1">
      <alignment horizontal="right"/>
    </xf>
    <xf numFmtId="43" fontId="5" fillId="0" borderId="5" xfId="0" applyNumberFormat="1" applyFont="1" applyBorder="1"/>
    <xf numFmtId="165" fontId="5" fillId="0" borderId="5" xfId="2" applyFont="1" applyBorder="1"/>
    <xf numFmtId="165" fontId="5" fillId="0" borderId="5" xfId="0" applyNumberFormat="1" applyFont="1" applyBorder="1"/>
    <xf numFmtId="43" fontId="5" fillId="0" borderId="6" xfId="0" applyNumberFormat="1" applyFont="1" applyBorder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vertical="center" wrapText="1"/>
    </xf>
    <xf numFmtId="0" fontId="6" fillId="0" borderId="5" xfId="0" applyFont="1" applyBorder="1" applyAlignment="1">
      <alignment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/>
    </xf>
    <xf numFmtId="43" fontId="5" fillId="0" borderId="5" xfId="1" applyFont="1" applyBorder="1" applyAlignment="1">
      <alignment horizontal="right" vertical="center"/>
    </xf>
    <xf numFmtId="0" fontId="5" fillId="0" borderId="5" xfId="0" applyFont="1" applyBorder="1" applyAlignment="1">
      <alignment horizontal="center" wrapText="1"/>
    </xf>
    <xf numFmtId="43" fontId="5" fillId="0" borderId="5" xfId="1" applyFont="1" applyBorder="1" applyAlignment="1">
      <alignment horizontal="right" vertical="center" wrapText="1"/>
    </xf>
    <xf numFmtId="0" fontId="6" fillId="0" borderId="7" xfId="0" applyFont="1" applyBorder="1" applyAlignment="1">
      <alignment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wrapText="1"/>
    </xf>
    <xf numFmtId="0" fontId="4" fillId="0" borderId="7" xfId="0" applyFont="1" applyBorder="1" applyAlignment="1">
      <alignment vertical="center" wrapText="1"/>
    </xf>
    <xf numFmtId="43" fontId="4" fillId="0" borderId="7" xfId="1" applyFont="1" applyBorder="1" applyAlignment="1">
      <alignment horizontal="right" vertical="center" wrapText="1"/>
    </xf>
    <xf numFmtId="43" fontId="5" fillId="0" borderId="7" xfId="1" applyFont="1" applyBorder="1" applyAlignment="1">
      <alignment horizontal="right" vertical="center" wrapText="1"/>
    </xf>
    <xf numFmtId="43" fontId="5" fillId="0" borderId="7" xfId="1" applyFont="1" applyBorder="1" applyAlignment="1">
      <alignment horizontal="right" vertical="center"/>
    </xf>
    <xf numFmtId="43" fontId="4" fillId="0" borderId="8" xfId="1" applyFont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 wrapText="1"/>
    </xf>
    <xf numFmtId="43" fontId="3" fillId="0" borderId="9" xfId="1" applyFont="1" applyBorder="1" applyAlignment="1">
      <alignment horizontal="right" wrapText="1"/>
    </xf>
    <xf numFmtId="43" fontId="3" fillId="0" borderId="9" xfId="1" applyFont="1" applyBorder="1" applyAlignment="1">
      <alignment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5" fontId="4" fillId="0" borderId="2" xfId="2" applyFont="1" applyBorder="1" applyAlignment="1">
      <alignment horizontal="right" vertical="center" wrapText="1"/>
    </xf>
    <xf numFmtId="43" fontId="4" fillId="0" borderId="2" xfId="1" applyFont="1" applyBorder="1" applyAlignment="1">
      <alignment horizontal="right" vertical="center" wrapText="1"/>
    </xf>
    <xf numFmtId="165" fontId="4" fillId="0" borderId="2" xfId="0" applyNumberFormat="1" applyFont="1" applyBorder="1" applyAlignment="1">
      <alignment horizontal="left" vertical="center" wrapText="1"/>
    </xf>
    <xf numFmtId="43" fontId="4" fillId="0" borderId="3" xfId="1" applyFont="1" applyBorder="1" applyAlignment="1">
      <alignment horizontal="right" vertical="center" wrapText="1"/>
    </xf>
    <xf numFmtId="164" fontId="4" fillId="0" borderId="5" xfId="0" applyNumberFormat="1" applyFont="1" applyBorder="1" applyAlignment="1">
      <alignment horizontal="center" wrapText="1"/>
    </xf>
    <xf numFmtId="43" fontId="4" fillId="0" borderId="5" xfId="1" applyFont="1" applyBorder="1" applyAlignment="1">
      <alignment horizontal="right" wrapText="1"/>
    </xf>
    <xf numFmtId="43" fontId="4" fillId="0" borderId="6" xfId="1" applyFont="1" applyBorder="1" applyAlignment="1">
      <alignment horizontal="right" wrapText="1"/>
    </xf>
    <xf numFmtId="0" fontId="4" fillId="0" borderId="3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5" fillId="0" borderId="5" xfId="0" applyFont="1" applyBorder="1" applyAlignment="1">
      <alignment wrapText="1"/>
    </xf>
    <xf numFmtId="14" fontId="5" fillId="0" borderId="5" xfId="0" applyNumberFormat="1" applyFont="1" applyBorder="1" applyAlignment="1">
      <alignment wrapText="1"/>
    </xf>
    <xf numFmtId="43" fontId="5" fillId="0" borderId="5" xfId="1" applyFont="1" applyBorder="1"/>
    <xf numFmtId="43" fontId="5" fillId="0" borderId="6" xfId="1" applyFont="1" applyBorder="1"/>
    <xf numFmtId="14" fontId="5" fillId="0" borderId="7" xfId="0" applyNumberFormat="1" applyFont="1" applyBorder="1" applyAlignment="1">
      <alignment wrapText="1"/>
    </xf>
    <xf numFmtId="43" fontId="5" fillId="0" borderId="7" xfId="1" applyFont="1" applyBorder="1"/>
    <xf numFmtId="0" fontId="5" fillId="0" borderId="7" xfId="0" applyFont="1" applyBorder="1" applyAlignment="1">
      <alignment wrapText="1"/>
    </xf>
    <xf numFmtId="43" fontId="5" fillId="0" borderId="8" xfId="1" applyFont="1" applyBorder="1"/>
    <xf numFmtId="0" fontId="0" fillId="0" borderId="9" xfId="0" applyBorder="1" applyAlignment="1">
      <alignment wrapText="1"/>
    </xf>
    <xf numFmtId="0" fontId="9" fillId="0" borderId="12" xfId="0" applyFont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 wrapText="1"/>
    </xf>
    <xf numFmtId="0" fontId="7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wrapText="1"/>
    </xf>
    <xf numFmtId="165" fontId="8" fillId="0" borderId="10" xfId="0" applyNumberFormat="1" applyFont="1" applyBorder="1" applyAlignment="1">
      <alignment horizontal="center" wrapText="1"/>
    </xf>
    <xf numFmtId="0" fontId="10" fillId="0" borderId="13" xfId="0" applyFont="1" applyBorder="1" applyAlignment="1">
      <alignment horizontal="center" vertical="center" wrapText="1"/>
    </xf>
    <xf numFmtId="165" fontId="10" fillId="0" borderId="1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165" fontId="7" fillId="0" borderId="10" xfId="0" applyNumberFormat="1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165" fontId="7" fillId="0" borderId="12" xfId="0" applyNumberFormat="1" applyFont="1" applyBorder="1" applyAlignment="1">
      <alignment horizontal="center" wrapText="1"/>
    </xf>
    <xf numFmtId="43" fontId="0" fillId="0" borderId="0" xfId="1" applyFont="1"/>
    <xf numFmtId="43" fontId="0" fillId="0" borderId="0" xfId="0" applyNumberFormat="1"/>
    <xf numFmtId="43" fontId="11" fillId="0" borderId="0" xfId="1" applyFont="1"/>
    <xf numFmtId="43" fontId="11" fillId="0" borderId="0" xfId="0" applyNumberFormat="1" applyFont="1"/>
  </cellXfs>
  <cellStyles count="3">
    <cellStyle name="Comma" xfId="1" builtinId="3"/>
    <cellStyle name="Comma 2" xfId="2" xr:uid="{EAC045B5-7F31-4D36-A3B8-16C9FA4D2D1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EB601-A1A7-4ACD-8E0A-89161302A645}">
  <sheetPr>
    <pageSetUpPr fitToPage="1"/>
  </sheetPr>
  <dimension ref="A2:L62"/>
  <sheetViews>
    <sheetView tabSelected="1" topLeftCell="A50" workbookViewId="0">
      <selection activeCell="K58" sqref="K58:K60"/>
    </sheetView>
  </sheetViews>
  <sheetFormatPr defaultRowHeight="15" x14ac:dyDescent="0.25"/>
  <cols>
    <col min="1" max="1" width="5.140625" customWidth="1"/>
    <col min="2" max="2" width="15" customWidth="1"/>
    <col min="3" max="3" width="16.7109375" customWidth="1"/>
    <col min="4" max="4" width="16.85546875" customWidth="1"/>
    <col min="6" max="7" width="14.7109375" customWidth="1"/>
    <col min="8" max="8" width="13.5703125" customWidth="1"/>
    <col min="9" max="9" width="14.5703125" customWidth="1"/>
    <col min="10" max="10" width="14.28515625" customWidth="1"/>
    <col min="11" max="11" width="16.85546875" customWidth="1"/>
  </cols>
  <sheetData>
    <row r="2" spans="1:12" ht="24" thickBot="1" x14ac:dyDescent="0.4">
      <c r="A2" s="80" t="s">
        <v>127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12" ht="23.25" x14ac:dyDescent="0.25">
      <c r="A3" s="1" t="s">
        <v>0</v>
      </c>
      <c r="B3" s="2" t="s">
        <v>1</v>
      </c>
      <c r="C3" s="2" t="s">
        <v>2</v>
      </c>
      <c r="D3" s="3" t="s">
        <v>3</v>
      </c>
      <c r="E3" s="4" t="s">
        <v>4</v>
      </c>
      <c r="F3" s="5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5" t="s">
        <v>10</v>
      </c>
      <c r="L3" s="7" t="s">
        <v>11</v>
      </c>
    </row>
    <row r="4" spans="1:12" ht="22.5" x14ac:dyDescent="0.25">
      <c r="A4" s="8">
        <v>1</v>
      </c>
      <c r="B4" s="9" t="s">
        <v>13</v>
      </c>
      <c r="C4" s="9" t="s">
        <v>14</v>
      </c>
      <c r="D4" s="9" t="s">
        <v>12</v>
      </c>
      <c r="E4" s="10">
        <v>41474</v>
      </c>
      <c r="F4" s="11">
        <v>147608610.15000001</v>
      </c>
      <c r="G4" s="12"/>
      <c r="H4" s="12">
        <v>147608610.15000001</v>
      </c>
      <c r="I4" s="11">
        <v>104465910.35000001</v>
      </c>
      <c r="J4" s="11">
        <v>73883398.070000008</v>
      </c>
      <c r="K4" s="13">
        <v>30582512.280000001</v>
      </c>
      <c r="L4" s="14"/>
    </row>
    <row r="5" spans="1:12" ht="22.5" x14ac:dyDescent="0.25">
      <c r="A5" s="8">
        <f>A4+1</f>
        <v>2</v>
      </c>
      <c r="B5" s="9" t="s">
        <v>15</v>
      </c>
      <c r="C5" s="9" t="s">
        <v>16</v>
      </c>
      <c r="D5" s="9" t="s">
        <v>12</v>
      </c>
      <c r="E5" s="10">
        <v>41474</v>
      </c>
      <c r="F5" s="11">
        <v>120019713.39</v>
      </c>
      <c r="G5" s="12"/>
      <c r="H5" s="12">
        <v>120019713.39</v>
      </c>
      <c r="I5" s="11">
        <v>114739006.59</v>
      </c>
      <c r="J5" s="11">
        <v>86499655.5</v>
      </c>
      <c r="K5" s="13">
        <v>28239351.090000004</v>
      </c>
      <c r="L5" s="14"/>
    </row>
    <row r="6" spans="1:12" ht="22.5" x14ac:dyDescent="0.25">
      <c r="A6" s="8">
        <f>A5+1</f>
        <v>3</v>
      </c>
      <c r="B6" s="9" t="s">
        <v>17</v>
      </c>
      <c r="C6" s="9" t="s">
        <v>18</v>
      </c>
      <c r="D6" s="9" t="s">
        <v>12</v>
      </c>
      <c r="E6" s="10">
        <v>41585</v>
      </c>
      <c r="F6" s="11">
        <v>43918296</v>
      </c>
      <c r="G6" s="12"/>
      <c r="H6" s="12">
        <v>43918296</v>
      </c>
      <c r="I6" s="11">
        <v>25489994.23</v>
      </c>
      <c r="J6" s="11">
        <v>15575384.960000001</v>
      </c>
      <c r="K6" s="13">
        <v>9914609.2699999996</v>
      </c>
      <c r="L6" s="14"/>
    </row>
    <row r="7" spans="1:12" ht="33.75" x14ac:dyDescent="0.25">
      <c r="A7" s="8">
        <f t="shared" ref="A7:A35" si="0">A6+1</f>
        <v>4</v>
      </c>
      <c r="B7" s="9" t="s">
        <v>19</v>
      </c>
      <c r="C7" s="9" t="s">
        <v>20</v>
      </c>
      <c r="D7" s="9" t="s">
        <v>12</v>
      </c>
      <c r="E7" s="10">
        <v>41474</v>
      </c>
      <c r="F7" s="11">
        <v>136784607.69999999</v>
      </c>
      <c r="G7" s="12"/>
      <c r="H7" s="12">
        <v>136784607.69999999</v>
      </c>
      <c r="I7" s="11">
        <v>74949907.339999989</v>
      </c>
      <c r="J7" s="11">
        <v>42495701.829999998</v>
      </c>
      <c r="K7" s="13">
        <v>32454205.50999999</v>
      </c>
      <c r="L7" s="14"/>
    </row>
    <row r="8" spans="1:12" ht="33.75" x14ac:dyDescent="0.25">
      <c r="A8" s="8">
        <f t="shared" si="0"/>
        <v>5</v>
      </c>
      <c r="B8" s="9" t="s">
        <v>21</v>
      </c>
      <c r="C8" s="9" t="s">
        <v>22</v>
      </c>
      <c r="D8" s="9" t="s">
        <v>12</v>
      </c>
      <c r="E8" s="10">
        <v>41474</v>
      </c>
      <c r="F8" s="11">
        <v>68909135.950000003</v>
      </c>
      <c r="G8" s="12"/>
      <c r="H8" s="12">
        <v>68909135.950000003</v>
      </c>
      <c r="I8" s="11">
        <v>57054322.260000005</v>
      </c>
      <c r="J8" s="11">
        <v>21104692.440000001</v>
      </c>
      <c r="K8" s="13">
        <v>35949629.820000008</v>
      </c>
      <c r="L8" s="14"/>
    </row>
    <row r="9" spans="1:12" ht="33.75" x14ac:dyDescent="0.25">
      <c r="A9" s="8">
        <f t="shared" si="0"/>
        <v>6</v>
      </c>
      <c r="B9" s="9" t="s">
        <v>23</v>
      </c>
      <c r="C9" s="9" t="s">
        <v>24</v>
      </c>
      <c r="D9" s="9" t="s">
        <v>12</v>
      </c>
      <c r="E9" s="10"/>
      <c r="F9" s="11">
        <v>42652615.719999999</v>
      </c>
      <c r="G9" s="12">
        <v>11665062.620000005</v>
      </c>
      <c r="H9" s="12">
        <v>54317678.340000004</v>
      </c>
      <c r="I9" s="11">
        <v>51601794.420000002</v>
      </c>
      <c r="J9" s="11">
        <v>31346817.489999998</v>
      </c>
      <c r="K9" s="13">
        <v>20254976.930000003</v>
      </c>
      <c r="L9" s="14"/>
    </row>
    <row r="10" spans="1:12" x14ac:dyDescent="0.25">
      <c r="A10" s="8">
        <f t="shared" si="0"/>
        <v>7</v>
      </c>
      <c r="B10" s="9" t="s">
        <v>25</v>
      </c>
      <c r="C10" s="9" t="s">
        <v>26</v>
      </c>
      <c r="D10" s="9" t="s">
        <v>27</v>
      </c>
      <c r="E10" s="10">
        <v>41309</v>
      </c>
      <c r="F10" s="11">
        <v>848011338.5</v>
      </c>
      <c r="G10" s="12">
        <v>50000000</v>
      </c>
      <c r="H10" s="12">
        <v>898011338.5</v>
      </c>
      <c r="I10" s="11">
        <v>849139211.13</v>
      </c>
      <c r="J10" s="11">
        <v>662347717.78999996</v>
      </c>
      <c r="K10" s="13">
        <v>186791493.34000003</v>
      </c>
      <c r="L10" s="14"/>
    </row>
    <row r="11" spans="1:12" ht="22.5" x14ac:dyDescent="0.25">
      <c r="A11" s="8">
        <f t="shared" si="0"/>
        <v>8</v>
      </c>
      <c r="B11" s="9" t="s">
        <v>28</v>
      </c>
      <c r="C11" s="9" t="s">
        <v>29</v>
      </c>
      <c r="D11" s="9" t="s">
        <v>27</v>
      </c>
      <c r="E11" s="10">
        <v>41109</v>
      </c>
      <c r="F11" s="11">
        <v>643578559.32000005</v>
      </c>
      <c r="G11" s="12"/>
      <c r="H11" s="12">
        <v>643578559.32000005</v>
      </c>
      <c r="I11" s="11">
        <v>613078837.6500001</v>
      </c>
      <c r="J11" s="11">
        <v>420740234.19999999</v>
      </c>
      <c r="K11" s="13">
        <v>192338603.45000011</v>
      </c>
      <c r="L11" s="14"/>
    </row>
    <row r="12" spans="1:12" ht="22.5" x14ac:dyDescent="0.25">
      <c r="A12" s="8">
        <f t="shared" si="0"/>
        <v>9</v>
      </c>
      <c r="B12" s="9" t="s">
        <v>30</v>
      </c>
      <c r="C12" s="15" t="s">
        <v>31</v>
      </c>
      <c r="D12" s="9" t="s">
        <v>27</v>
      </c>
      <c r="E12" s="10">
        <v>40996</v>
      </c>
      <c r="F12" s="11">
        <v>956103986.25999999</v>
      </c>
      <c r="G12" s="12"/>
      <c r="H12" s="12">
        <v>956103986.25999999</v>
      </c>
      <c r="I12" s="11">
        <v>910836648.56999993</v>
      </c>
      <c r="J12" s="11">
        <v>846833829.75</v>
      </c>
      <c r="K12" s="13">
        <v>64002818.819999933</v>
      </c>
      <c r="L12" s="14"/>
    </row>
    <row r="13" spans="1:12" x14ac:dyDescent="0.25">
      <c r="A13" s="8">
        <f t="shared" si="0"/>
        <v>10</v>
      </c>
      <c r="B13" s="9" t="s">
        <v>32</v>
      </c>
      <c r="C13" s="9" t="s">
        <v>33</v>
      </c>
      <c r="D13" s="9" t="s">
        <v>27</v>
      </c>
      <c r="E13" s="10">
        <v>40871</v>
      </c>
      <c r="F13" s="16">
        <v>1002883612.5</v>
      </c>
      <c r="G13" s="17">
        <v>255567890</v>
      </c>
      <c r="H13" s="17">
        <v>1258451502.5</v>
      </c>
      <c r="I13" s="16">
        <v>985248940.20000005</v>
      </c>
      <c r="J13" s="16">
        <v>975684321.97000003</v>
      </c>
      <c r="K13" s="13">
        <v>9600618.2300000004</v>
      </c>
      <c r="L13" s="18"/>
    </row>
    <row r="14" spans="1:12" x14ac:dyDescent="0.25">
      <c r="A14" s="8">
        <f t="shared" si="0"/>
        <v>11</v>
      </c>
      <c r="B14" s="9" t="s">
        <v>34</v>
      </c>
      <c r="C14" s="15" t="s">
        <v>35</v>
      </c>
      <c r="D14" s="9" t="s">
        <v>27</v>
      </c>
      <c r="E14" s="10">
        <v>40871</v>
      </c>
      <c r="F14" s="11">
        <v>995662458</v>
      </c>
      <c r="G14" s="12"/>
      <c r="H14" s="12">
        <v>995662458</v>
      </c>
      <c r="I14" s="11">
        <v>858736153.18000007</v>
      </c>
      <c r="J14" s="11">
        <v>761819271.47000003</v>
      </c>
      <c r="K14" s="13">
        <v>96916881.710000038</v>
      </c>
      <c r="L14" s="14"/>
    </row>
    <row r="15" spans="1:12" ht="22.5" x14ac:dyDescent="0.25">
      <c r="A15" s="8">
        <f t="shared" si="0"/>
        <v>12</v>
      </c>
      <c r="B15" s="9" t="s">
        <v>36</v>
      </c>
      <c r="C15" s="9" t="s">
        <v>37</v>
      </c>
      <c r="D15" s="9" t="s">
        <v>27</v>
      </c>
      <c r="E15" s="10">
        <v>40781</v>
      </c>
      <c r="F15" s="11">
        <v>1159412592.5</v>
      </c>
      <c r="G15" s="12">
        <v>342590960.25</v>
      </c>
      <c r="H15" s="12">
        <v>1502003552.75</v>
      </c>
      <c r="I15" s="11">
        <v>1339687273.6900001</v>
      </c>
      <c r="J15" s="11">
        <v>994864783.61000001</v>
      </c>
      <c r="K15" s="13">
        <v>344822490.07999998</v>
      </c>
      <c r="L15" s="14"/>
    </row>
    <row r="16" spans="1:12" ht="22.5" x14ac:dyDescent="0.25">
      <c r="A16" s="8">
        <f t="shared" si="0"/>
        <v>13</v>
      </c>
      <c r="B16" s="9" t="s">
        <v>38</v>
      </c>
      <c r="C16" s="9" t="s">
        <v>39</v>
      </c>
      <c r="D16" s="9" t="s">
        <v>40</v>
      </c>
      <c r="E16" s="10">
        <v>41869</v>
      </c>
      <c r="F16" s="11">
        <v>604961645.72000003</v>
      </c>
      <c r="G16" s="12"/>
      <c r="H16" s="12">
        <v>604961645.72000003</v>
      </c>
      <c r="I16" s="11">
        <v>574713563.43000007</v>
      </c>
      <c r="J16" s="11">
        <v>562480822.85000002</v>
      </c>
      <c r="K16" s="13">
        <f>I16-J16</f>
        <v>12232740.580000043</v>
      </c>
      <c r="L16" s="14"/>
    </row>
    <row r="17" spans="1:12" ht="22.5" x14ac:dyDescent="0.25">
      <c r="A17" s="8">
        <f t="shared" si="0"/>
        <v>14</v>
      </c>
      <c r="B17" s="9" t="s">
        <v>41</v>
      </c>
      <c r="C17" s="9" t="s">
        <v>42</v>
      </c>
      <c r="D17" s="9" t="s">
        <v>40</v>
      </c>
      <c r="E17" s="10">
        <v>43151</v>
      </c>
      <c r="F17" s="11">
        <v>11400100</v>
      </c>
      <c r="G17" s="12"/>
      <c r="H17" s="12">
        <v>11400100</v>
      </c>
      <c r="I17" s="11">
        <v>10779511.800000001</v>
      </c>
      <c r="J17" s="11">
        <v>10240536.199999999</v>
      </c>
      <c r="K17" s="13">
        <v>538975.60000000149</v>
      </c>
      <c r="L17" s="14"/>
    </row>
    <row r="18" spans="1:12" ht="33.75" x14ac:dyDescent="0.25">
      <c r="A18" s="8">
        <f t="shared" si="0"/>
        <v>15</v>
      </c>
      <c r="B18" s="9" t="s">
        <v>43</v>
      </c>
      <c r="C18" s="9" t="s">
        <v>44</v>
      </c>
      <c r="D18" s="9" t="s">
        <v>45</v>
      </c>
      <c r="E18" s="10">
        <v>40977</v>
      </c>
      <c r="F18" s="11">
        <v>4871002.5</v>
      </c>
      <c r="G18" s="12"/>
      <c r="H18" s="12">
        <v>4871002.5</v>
      </c>
      <c r="I18" s="11">
        <v>4871002.5</v>
      </c>
      <c r="J18" s="11">
        <v>2014077.9900000002</v>
      </c>
      <c r="K18" s="13">
        <v>2856924.51</v>
      </c>
      <c r="L18" s="14"/>
    </row>
    <row r="19" spans="1:12" ht="22.5" x14ac:dyDescent="0.25">
      <c r="A19" s="8">
        <f t="shared" si="0"/>
        <v>16</v>
      </c>
      <c r="B19" s="9" t="s">
        <v>46</v>
      </c>
      <c r="C19" s="9" t="s">
        <v>47</v>
      </c>
      <c r="D19" s="9" t="s">
        <v>27</v>
      </c>
      <c r="E19" s="10">
        <v>41120</v>
      </c>
      <c r="F19" s="11">
        <v>582897538.13</v>
      </c>
      <c r="G19" s="12"/>
      <c r="H19" s="12">
        <v>582897538.13</v>
      </c>
      <c r="I19" s="11">
        <v>518121870.14999998</v>
      </c>
      <c r="J19" s="13">
        <v>412195051.66000003</v>
      </c>
      <c r="K19" s="13">
        <v>6926818.4900000002</v>
      </c>
      <c r="L19" s="14"/>
    </row>
    <row r="20" spans="1:12" ht="22.5" x14ac:dyDescent="0.25">
      <c r="A20" s="8">
        <f t="shared" si="0"/>
        <v>17</v>
      </c>
      <c r="B20" s="9" t="s">
        <v>48</v>
      </c>
      <c r="C20" s="9" t="s">
        <v>49</v>
      </c>
      <c r="D20" s="9" t="s">
        <v>50</v>
      </c>
      <c r="E20" s="10">
        <v>42641</v>
      </c>
      <c r="F20" s="16">
        <v>1349364658.51</v>
      </c>
      <c r="G20" s="17">
        <v>501567120.49000001</v>
      </c>
      <c r="H20" s="17">
        <v>1850931779</v>
      </c>
      <c r="I20" s="11">
        <v>1850839219.8700001</v>
      </c>
      <c r="J20" s="16">
        <v>1849272099.3800001</v>
      </c>
      <c r="K20" s="13">
        <v>1567120.49</v>
      </c>
      <c r="L20" s="18"/>
    </row>
    <row r="21" spans="1:12" ht="45" x14ac:dyDescent="0.25">
      <c r="A21" s="8">
        <f t="shared" si="0"/>
        <v>18</v>
      </c>
      <c r="B21" s="9" t="s">
        <v>51</v>
      </c>
      <c r="C21" s="9" t="s">
        <v>52</v>
      </c>
      <c r="D21" s="9" t="s">
        <v>27</v>
      </c>
      <c r="E21" s="10">
        <v>42968</v>
      </c>
      <c r="F21" s="11">
        <v>613333574.03999996</v>
      </c>
      <c r="G21" s="12"/>
      <c r="H21" s="12">
        <v>613333574.03999996</v>
      </c>
      <c r="I21" s="11">
        <v>602666896.01999998</v>
      </c>
      <c r="J21" s="11">
        <v>506666787.01999998</v>
      </c>
      <c r="K21" s="13">
        <v>96000109</v>
      </c>
      <c r="L21" s="14"/>
    </row>
    <row r="22" spans="1:12" ht="33.75" x14ac:dyDescent="0.25">
      <c r="A22" s="8">
        <f t="shared" si="0"/>
        <v>19</v>
      </c>
      <c r="B22" s="9" t="s">
        <v>53</v>
      </c>
      <c r="C22" s="9" t="s">
        <v>54</v>
      </c>
      <c r="D22" s="9" t="s">
        <v>50</v>
      </c>
      <c r="E22" s="10">
        <v>42781</v>
      </c>
      <c r="F22" s="11">
        <v>2782771.72</v>
      </c>
      <c r="G22" s="12"/>
      <c r="H22" s="12">
        <v>2782771.72</v>
      </c>
      <c r="I22" s="11">
        <v>2782771.72</v>
      </c>
      <c r="J22" s="11">
        <v>1536404.93</v>
      </c>
      <c r="K22" s="13">
        <v>1246366.7900000003</v>
      </c>
      <c r="L22" s="14"/>
    </row>
    <row r="23" spans="1:12" ht="33.75" x14ac:dyDescent="0.25">
      <c r="A23" s="8">
        <f t="shared" si="0"/>
        <v>20</v>
      </c>
      <c r="B23" s="9" t="s">
        <v>55</v>
      </c>
      <c r="C23" s="9" t="s">
        <v>56</v>
      </c>
      <c r="D23" s="9" t="s">
        <v>50</v>
      </c>
      <c r="E23" s="10">
        <v>42299</v>
      </c>
      <c r="F23" s="11">
        <v>24254767.370000001</v>
      </c>
      <c r="G23" s="12"/>
      <c r="H23" s="12">
        <v>24254767.370000001</v>
      </c>
      <c r="I23" s="11">
        <v>24254767.370000001</v>
      </c>
      <c r="J23" s="11">
        <v>22067033.210000001</v>
      </c>
      <c r="K23" s="13">
        <v>2187734.16</v>
      </c>
      <c r="L23" s="14"/>
    </row>
    <row r="24" spans="1:12" ht="56.25" x14ac:dyDescent="0.25">
      <c r="A24" s="8">
        <f t="shared" si="0"/>
        <v>21</v>
      </c>
      <c r="B24" s="19" t="s">
        <v>57</v>
      </c>
      <c r="C24" s="19" t="s">
        <v>58</v>
      </c>
      <c r="D24" s="9" t="s">
        <v>27</v>
      </c>
      <c r="E24" s="10">
        <v>42717</v>
      </c>
      <c r="F24" s="11">
        <v>14762355.300000001</v>
      </c>
      <c r="G24" s="12"/>
      <c r="H24" s="12">
        <v>14762355.300000001</v>
      </c>
      <c r="I24" s="12">
        <v>14762355.300000001</v>
      </c>
      <c r="J24" s="11">
        <v>13424237.539999999</v>
      </c>
      <c r="K24" s="13">
        <f>I24-J24</f>
        <v>1338117.7600000016</v>
      </c>
      <c r="L24" s="14"/>
    </row>
    <row r="25" spans="1:12" ht="45" x14ac:dyDescent="0.25">
      <c r="A25" s="8">
        <f t="shared" si="0"/>
        <v>22</v>
      </c>
      <c r="B25" s="19" t="s">
        <v>59</v>
      </c>
      <c r="C25" s="19" t="s">
        <v>60</v>
      </c>
      <c r="D25" s="9" t="s">
        <v>61</v>
      </c>
      <c r="E25" s="10">
        <v>43223</v>
      </c>
      <c r="F25" s="12">
        <v>1875107208.02</v>
      </c>
      <c r="G25" s="20"/>
      <c r="H25" s="12">
        <v>2047822330.98</v>
      </c>
      <c r="I25" s="11">
        <v>1781351847.6199999</v>
      </c>
      <c r="J25" s="11">
        <v>1772800889.3800001</v>
      </c>
      <c r="K25" s="13">
        <f>I25-J25</f>
        <v>8550958.2399997711</v>
      </c>
      <c r="L25" s="14"/>
    </row>
    <row r="26" spans="1:12" ht="56.25" x14ac:dyDescent="0.25">
      <c r="A26" s="8">
        <f t="shared" si="0"/>
        <v>23</v>
      </c>
      <c r="B26" s="19" t="s">
        <v>62</v>
      </c>
      <c r="C26" s="19" t="s">
        <v>63</v>
      </c>
      <c r="D26" s="9" t="s">
        <v>64</v>
      </c>
      <c r="E26" s="10">
        <v>43360</v>
      </c>
      <c r="F26" s="11">
        <v>21286090.109999999</v>
      </c>
      <c r="G26" s="12"/>
      <c r="H26" s="12">
        <v>21286090.109999999</v>
      </c>
      <c r="I26" s="12">
        <v>21286090.109999999</v>
      </c>
      <c r="J26" s="11">
        <v>20079285.600000001</v>
      </c>
      <c r="K26" s="13">
        <f>I26-J26</f>
        <v>1206804.5099999979</v>
      </c>
      <c r="L26" s="14"/>
    </row>
    <row r="27" spans="1:12" ht="23.25" x14ac:dyDescent="0.25">
      <c r="A27" s="8">
        <f t="shared" si="0"/>
        <v>24</v>
      </c>
      <c r="B27" s="21" t="s">
        <v>65</v>
      </c>
      <c r="C27" s="22" t="s">
        <v>66</v>
      </c>
      <c r="D27" s="22" t="s">
        <v>27</v>
      </c>
      <c r="E27" s="23" t="s">
        <v>67</v>
      </c>
      <c r="F27" s="24">
        <v>891822525.29999995</v>
      </c>
      <c r="G27" s="25">
        <f>H27-F27</f>
        <v>192638776.46000004</v>
      </c>
      <c r="H27" s="24">
        <v>1084461301.76</v>
      </c>
      <c r="I27" s="26">
        <v>1027920975.37</v>
      </c>
      <c r="J27" s="24">
        <v>927369105.35000002</v>
      </c>
      <c r="K27" s="27">
        <f>I27-J27</f>
        <v>100551870.01999998</v>
      </c>
      <c r="L27" s="28"/>
    </row>
    <row r="28" spans="1:12" ht="22.5" x14ac:dyDescent="0.25">
      <c r="A28" s="8">
        <f t="shared" si="0"/>
        <v>25</v>
      </c>
      <c r="B28" s="19" t="s">
        <v>68</v>
      </c>
      <c r="C28" s="9" t="s">
        <v>69</v>
      </c>
      <c r="D28" s="19" t="s">
        <v>27</v>
      </c>
      <c r="E28" s="10" t="s">
        <v>70</v>
      </c>
      <c r="F28" s="11">
        <v>192157646.63</v>
      </c>
      <c r="G28" s="12">
        <v>0</v>
      </c>
      <c r="H28" s="12">
        <v>192157646.63</v>
      </c>
      <c r="I28" s="11">
        <v>169694774.00999999</v>
      </c>
      <c r="J28" s="11">
        <v>164650635.53</v>
      </c>
      <c r="K28" s="13">
        <v>5044138.4799999893</v>
      </c>
      <c r="L28" s="14"/>
    </row>
    <row r="29" spans="1:12" ht="22.5" x14ac:dyDescent="0.25">
      <c r="A29" s="8">
        <f t="shared" si="0"/>
        <v>26</v>
      </c>
      <c r="B29" s="19" t="s">
        <v>71</v>
      </c>
      <c r="C29" s="19" t="s">
        <v>72</v>
      </c>
      <c r="D29" s="19" t="s">
        <v>27</v>
      </c>
      <c r="E29" s="10" t="s">
        <v>73</v>
      </c>
      <c r="F29" s="11">
        <v>213784956</v>
      </c>
      <c r="G29" s="12">
        <v>0</v>
      </c>
      <c r="H29" s="12">
        <v>213784956</v>
      </c>
      <c r="I29" s="11">
        <v>106892478</v>
      </c>
      <c r="J29" s="11">
        <v>100000000</v>
      </c>
      <c r="K29" s="13">
        <v>6892478</v>
      </c>
      <c r="L29" s="14"/>
    </row>
    <row r="30" spans="1:12" ht="23.25" x14ac:dyDescent="0.25">
      <c r="A30" s="8">
        <f t="shared" si="0"/>
        <v>27</v>
      </c>
      <c r="B30" s="29" t="s">
        <v>65</v>
      </c>
      <c r="C30" s="22" t="s">
        <v>74</v>
      </c>
      <c r="D30" s="22" t="s">
        <v>50</v>
      </c>
      <c r="E30" s="23" t="s">
        <v>67</v>
      </c>
      <c r="F30" s="24">
        <v>1032438301.1</v>
      </c>
      <c r="G30" s="25">
        <f>H30-F30</f>
        <v>0</v>
      </c>
      <c r="H30" s="24">
        <v>1032438301.1</v>
      </c>
      <c r="I30" s="26">
        <v>945474201.26999998</v>
      </c>
      <c r="J30" s="24">
        <v>939077458.10000002</v>
      </c>
      <c r="K30" s="25">
        <f>I30-J30</f>
        <v>6396743.1699999571</v>
      </c>
      <c r="L30" s="30"/>
    </row>
    <row r="31" spans="1:12" ht="22.5" x14ac:dyDescent="0.25">
      <c r="A31" s="8">
        <f t="shared" si="0"/>
        <v>28</v>
      </c>
      <c r="B31" s="19" t="s">
        <v>75</v>
      </c>
      <c r="C31" s="9" t="s">
        <v>76</v>
      </c>
      <c r="D31" s="19" t="s">
        <v>27</v>
      </c>
      <c r="E31" s="10" t="s">
        <v>77</v>
      </c>
      <c r="F31" s="11">
        <v>156080465.63</v>
      </c>
      <c r="G31" s="12">
        <v>332119508.95999998</v>
      </c>
      <c r="H31" s="12">
        <v>488199974.58999997</v>
      </c>
      <c r="I31" s="11">
        <v>483941612.99000001</v>
      </c>
      <c r="J31" s="11">
        <v>483126363.67000002</v>
      </c>
      <c r="K31" s="13">
        <v>815249.32</v>
      </c>
      <c r="L31" s="14"/>
    </row>
    <row r="32" spans="1:12" ht="22.5" x14ac:dyDescent="0.25">
      <c r="A32" s="8">
        <f t="shared" si="0"/>
        <v>29</v>
      </c>
      <c r="B32" s="31" t="s">
        <v>78</v>
      </c>
      <c r="C32" s="32" t="s">
        <v>79</v>
      </c>
      <c r="D32" s="33" t="s">
        <v>80</v>
      </c>
      <c r="E32" s="19" t="s">
        <v>81</v>
      </c>
      <c r="F32" s="34">
        <v>8842866.75</v>
      </c>
      <c r="G32" s="12"/>
      <c r="H32" s="34">
        <v>8842866.75</v>
      </c>
      <c r="I32" s="34">
        <v>4421433.38</v>
      </c>
      <c r="J32" s="11">
        <v>0</v>
      </c>
      <c r="K32" s="34">
        <v>421433.38</v>
      </c>
      <c r="L32" s="14"/>
    </row>
    <row r="33" spans="1:12" ht="56.25" x14ac:dyDescent="0.25">
      <c r="A33" s="8">
        <f t="shared" si="0"/>
        <v>30</v>
      </c>
      <c r="B33" s="31" t="s">
        <v>82</v>
      </c>
      <c r="C33" s="32" t="s">
        <v>83</v>
      </c>
      <c r="D33" s="35" t="s">
        <v>84</v>
      </c>
      <c r="E33" s="19" t="s">
        <v>85</v>
      </c>
      <c r="F33" s="12">
        <v>10605000</v>
      </c>
      <c r="G33" s="12"/>
      <c r="H33" s="12">
        <v>10605000</v>
      </c>
      <c r="I33" s="12">
        <v>12605000</v>
      </c>
      <c r="J33" s="34">
        <v>7802500</v>
      </c>
      <c r="K33" s="34">
        <v>802500</v>
      </c>
      <c r="L33" s="14"/>
    </row>
    <row r="34" spans="1:12" ht="56.25" x14ac:dyDescent="0.25">
      <c r="A34" s="8">
        <f t="shared" si="0"/>
        <v>31</v>
      </c>
      <c r="B34" s="31" t="s">
        <v>88</v>
      </c>
      <c r="C34" s="32" t="s">
        <v>89</v>
      </c>
      <c r="D34" s="35" t="s">
        <v>86</v>
      </c>
      <c r="E34" s="19" t="s">
        <v>87</v>
      </c>
      <c r="F34" s="12">
        <v>5151000</v>
      </c>
      <c r="G34" s="12"/>
      <c r="H34" s="12">
        <v>5151000</v>
      </c>
      <c r="I34" s="12">
        <v>5151000</v>
      </c>
      <c r="J34" s="36">
        <v>5000000</v>
      </c>
      <c r="K34" s="34">
        <v>151000</v>
      </c>
      <c r="L34" s="14"/>
    </row>
    <row r="35" spans="1:12" ht="57" thickBot="1" x14ac:dyDescent="0.3">
      <c r="A35" s="8">
        <f t="shared" si="0"/>
        <v>32</v>
      </c>
      <c r="B35" s="37" t="s">
        <v>88</v>
      </c>
      <c r="C35" s="38" t="s">
        <v>90</v>
      </c>
      <c r="D35" s="39" t="s">
        <v>86</v>
      </c>
      <c r="E35" s="40" t="s">
        <v>87</v>
      </c>
      <c r="F35" s="41">
        <v>14140000</v>
      </c>
      <c r="G35" s="41"/>
      <c r="H35" s="41">
        <v>14140000</v>
      </c>
      <c r="I35" s="41">
        <v>14140000</v>
      </c>
      <c r="J35" s="42">
        <v>9970000</v>
      </c>
      <c r="K35" s="43">
        <v>570000</v>
      </c>
      <c r="L35" s="44"/>
    </row>
    <row r="36" spans="1:12" ht="19.5" thickBot="1" x14ac:dyDescent="0.35">
      <c r="A36" s="45"/>
      <c r="B36" s="81" t="s">
        <v>91</v>
      </c>
      <c r="C36" s="81"/>
      <c r="D36" s="81"/>
      <c r="E36" s="81"/>
      <c r="F36" s="46"/>
      <c r="G36" s="47"/>
      <c r="H36" s="47"/>
      <c r="I36" s="47"/>
      <c r="J36" s="48"/>
      <c r="K36" s="82">
        <f>SUM(K4:K35)</f>
        <v>1308166273.03</v>
      </c>
      <c r="L36" s="82"/>
    </row>
    <row r="37" spans="1:12" ht="20.25" thickTop="1" thickBot="1" x14ac:dyDescent="0.3">
      <c r="A37" s="75" t="s">
        <v>92</v>
      </c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</row>
    <row r="38" spans="1:12" ht="33.75" x14ac:dyDescent="0.25">
      <c r="A38" s="49">
        <f>A35+1</f>
        <v>33</v>
      </c>
      <c r="B38" s="50" t="s">
        <v>93</v>
      </c>
      <c r="C38" s="50" t="s">
        <v>94</v>
      </c>
      <c r="D38" s="50" t="s">
        <v>40</v>
      </c>
      <c r="E38" s="51">
        <v>40747</v>
      </c>
      <c r="F38" s="52">
        <v>8309700</v>
      </c>
      <c r="G38" s="53"/>
      <c r="H38" s="53">
        <v>8309700</v>
      </c>
      <c r="I38" s="52">
        <v>8309700</v>
      </c>
      <c r="J38" s="52">
        <v>7894215</v>
      </c>
      <c r="K38" s="54">
        <v>415485</v>
      </c>
      <c r="L38" s="55"/>
    </row>
    <row r="39" spans="1:12" ht="56.25" x14ac:dyDescent="0.25">
      <c r="A39" s="8">
        <v>34</v>
      </c>
      <c r="B39" s="9" t="s">
        <v>95</v>
      </c>
      <c r="C39" s="9" t="s">
        <v>96</v>
      </c>
      <c r="D39" s="9" t="s">
        <v>97</v>
      </c>
      <c r="E39" s="10">
        <v>41616</v>
      </c>
      <c r="F39" s="11">
        <v>29855760.800000001</v>
      </c>
      <c r="G39" s="12"/>
      <c r="H39" s="12">
        <v>29855760.800000001</v>
      </c>
      <c r="I39" s="11">
        <v>29855760.800000001</v>
      </c>
      <c r="J39" s="13">
        <v>28536924.780000001</v>
      </c>
      <c r="K39" s="13">
        <v>1318836.0199999996</v>
      </c>
      <c r="L39" s="14"/>
    </row>
    <row r="40" spans="1:12" ht="68.25" thickBot="1" x14ac:dyDescent="0.3">
      <c r="A40" s="8">
        <v>35</v>
      </c>
      <c r="B40" s="19" t="s">
        <v>98</v>
      </c>
      <c r="C40" s="19" t="s">
        <v>99</v>
      </c>
      <c r="D40" s="9" t="s">
        <v>61</v>
      </c>
      <c r="E40" s="56">
        <v>43053</v>
      </c>
      <c r="F40" s="11">
        <v>1990150</v>
      </c>
      <c r="G40" s="57"/>
      <c r="H40" s="12">
        <v>1990150</v>
      </c>
      <c r="I40" s="11">
        <v>1990150</v>
      </c>
      <c r="J40" s="11">
        <v>1890642.5</v>
      </c>
      <c r="K40" s="13">
        <v>99507.5</v>
      </c>
      <c r="L40" s="58"/>
    </row>
    <row r="41" spans="1:12" ht="56.25" x14ac:dyDescent="0.25">
      <c r="A41" s="49">
        <v>36</v>
      </c>
      <c r="B41" s="19" t="s">
        <v>100</v>
      </c>
      <c r="C41" s="19" t="s">
        <v>101</v>
      </c>
      <c r="D41" s="9" t="s">
        <v>102</v>
      </c>
      <c r="E41" s="10">
        <v>42882</v>
      </c>
      <c r="F41" s="11">
        <v>3559975</v>
      </c>
      <c r="G41" s="12"/>
      <c r="H41" s="12">
        <v>3559975</v>
      </c>
      <c r="I41" s="11">
        <v>3559975</v>
      </c>
      <c r="J41" s="11">
        <v>3381976.25</v>
      </c>
      <c r="K41" s="13">
        <v>177998.75</v>
      </c>
      <c r="L41" s="14"/>
    </row>
    <row r="42" spans="1:12" ht="45" x14ac:dyDescent="0.25">
      <c r="A42" s="8">
        <v>37</v>
      </c>
      <c r="B42" s="19" t="s">
        <v>100</v>
      </c>
      <c r="C42" s="19" t="s">
        <v>103</v>
      </c>
      <c r="D42" s="9" t="s">
        <v>102</v>
      </c>
      <c r="E42" s="10">
        <v>43283</v>
      </c>
      <c r="F42" s="16">
        <v>5010348.74</v>
      </c>
      <c r="G42" s="12"/>
      <c r="H42" s="12">
        <v>5010348.74</v>
      </c>
      <c r="I42" s="11">
        <v>5010348.74</v>
      </c>
      <c r="J42" s="11">
        <v>4759831.3000000007</v>
      </c>
      <c r="K42" s="13">
        <v>250517.43999999948</v>
      </c>
      <c r="L42" s="14"/>
    </row>
    <row r="43" spans="1:12" ht="33.75" x14ac:dyDescent="0.25">
      <c r="A43" s="8">
        <v>38</v>
      </c>
      <c r="B43" s="19" t="s">
        <v>104</v>
      </c>
      <c r="C43" s="19" t="s">
        <v>105</v>
      </c>
      <c r="D43" s="19" t="s">
        <v>27</v>
      </c>
      <c r="E43" s="10">
        <v>42945</v>
      </c>
      <c r="F43" s="11">
        <v>353893771.22000003</v>
      </c>
      <c r="G43" s="12"/>
      <c r="H43" s="11">
        <v>353893771.22000003</v>
      </c>
      <c r="I43" s="19">
        <v>352153771.31999999</v>
      </c>
      <c r="J43" s="11">
        <v>336199082.66000003</v>
      </c>
      <c r="K43" s="13">
        <v>15954688.66</v>
      </c>
      <c r="L43" s="14"/>
    </row>
    <row r="44" spans="1:12" ht="19.5" thickBot="1" x14ac:dyDescent="0.35">
      <c r="A44" s="45"/>
      <c r="B44" s="83" t="s">
        <v>106</v>
      </c>
      <c r="C44" s="83"/>
      <c r="D44" s="83"/>
      <c r="E44" s="83"/>
      <c r="F44" s="46"/>
      <c r="G44" s="47"/>
      <c r="H44" s="47"/>
      <c r="I44" s="47"/>
      <c r="J44" s="48"/>
      <c r="K44" s="84">
        <f>SUM(K38:K43)</f>
        <v>18217033.369999997</v>
      </c>
      <c r="L44" s="84"/>
    </row>
    <row r="45" spans="1:12" ht="20.25" thickTop="1" thickBot="1" x14ac:dyDescent="0.3">
      <c r="A45" s="75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</row>
    <row r="46" spans="1:12" ht="33.75" x14ac:dyDescent="0.25">
      <c r="A46" s="49">
        <v>39</v>
      </c>
      <c r="B46" s="50" t="s">
        <v>107</v>
      </c>
      <c r="C46" s="50" t="s">
        <v>108</v>
      </c>
      <c r="D46" s="50" t="s">
        <v>12</v>
      </c>
      <c r="E46" s="51"/>
      <c r="F46" s="52">
        <v>32354405.91</v>
      </c>
      <c r="G46" s="53"/>
      <c r="H46" s="53">
        <v>32354405.91</v>
      </c>
      <c r="I46" s="52"/>
      <c r="J46" s="52">
        <v>15000000</v>
      </c>
      <c r="K46" s="54">
        <f>H46-J46</f>
        <v>17354405.91</v>
      </c>
      <c r="L46" s="59"/>
    </row>
    <row r="47" spans="1:12" ht="23.25" thickBot="1" x14ac:dyDescent="0.3">
      <c r="A47" s="8">
        <v>40</v>
      </c>
      <c r="B47" s="9" t="s">
        <v>109</v>
      </c>
      <c r="C47" s="15" t="s">
        <v>110</v>
      </c>
      <c r="D47" s="9" t="s">
        <v>27</v>
      </c>
      <c r="E47" s="10" t="s">
        <v>111</v>
      </c>
      <c r="F47" s="16">
        <v>174217500</v>
      </c>
      <c r="G47" s="17"/>
      <c r="H47" s="17">
        <v>174217500</v>
      </c>
      <c r="I47" s="11"/>
      <c r="J47" s="16">
        <v>149827050</v>
      </c>
      <c r="K47" s="13">
        <f>H47-J47</f>
        <v>24390450</v>
      </c>
      <c r="L47" s="60"/>
    </row>
    <row r="48" spans="1:12" ht="34.5" thickBot="1" x14ac:dyDescent="0.3">
      <c r="A48" s="49">
        <v>41</v>
      </c>
      <c r="B48" s="9" t="s">
        <v>112</v>
      </c>
      <c r="C48" s="9" t="s">
        <v>113</v>
      </c>
      <c r="D48" s="9" t="s">
        <v>114</v>
      </c>
      <c r="E48" s="10">
        <v>41219</v>
      </c>
      <c r="F48" s="11">
        <v>137611325.06999999</v>
      </c>
      <c r="G48" s="12"/>
      <c r="H48" s="12">
        <v>137611325.06999999</v>
      </c>
      <c r="I48" s="11"/>
      <c r="J48" s="11">
        <v>122130051</v>
      </c>
      <c r="K48" s="13">
        <f t="shared" ref="K48:K50" si="1">H48-J48</f>
        <v>15481274.069999993</v>
      </c>
      <c r="L48" s="60"/>
    </row>
    <row r="49" spans="1:12" ht="45" x14ac:dyDescent="0.25">
      <c r="A49" s="49">
        <v>42</v>
      </c>
      <c r="B49" s="9" t="s">
        <v>115</v>
      </c>
      <c r="C49" s="9" t="s">
        <v>116</v>
      </c>
      <c r="D49" s="9" t="s">
        <v>114</v>
      </c>
      <c r="E49" s="10"/>
      <c r="F49" s="16">
        <v>41044596.68</v>
      </c>
      <c r="G49" s="12"/>
      <c r="H49" s="12">
        <v>41044596.68</v>
      </c>
      <c r="I49" s="11"/>
      <c r="J49" s="11">
        <v>22939607.190000001</v>
      </c>
      <c r="K49" s="13">
        <f t="shared" si="1"/>
        <v>18104989.489999998</v>
      </c>
      <c r="L49" s="60"/>
    </row>
    <row r="50" spans="1:12" ht="45.75" thickBot="1" x14ac:dyDescent="0.3">
      <c r="A50" s="8">
        <v>43</v>
      </c>
      <c r="B50" s="19" t="s">
        <v>117</v>
      </c>
      <c r="C50" s="19" t="s">
        <v>118</v>
      </c>
      <c r="D50" s="9" t="s">
        <v>50</v>
      </c>
      <c r="E50" s="10" t="s">
        <v>119</v>
      </c>
      <c r="F50" s="12">
        <v>103144138.98</v>
      </c>
      <c r="G50" s="12"/>
      <c r="H50" s="12">
        <v>103144138.98</v>
      </c>
      <c r="I50" s="11"/>
      <c r="J50" s="11">
        <v>99610236.180000007</v>
      </c>
      <c r="K50" s="13">
        <f t="shared" si="1"/>
        <v>3533902.799999997</v>
      </c>
      <c r="L50" s="60"/>
    </row>
    <row r="51" spans="1:12" ht="45.75" x14ac:dyDescent="0.25">
      <c r="A51" s="49">
        <v>44</v>
      </c>
      <c r="B51" s="61" t="s">
        <v>120</v>
      </c>
      <c r="C51" s="61" t="s">
        <v>121</v>
      </c>
      <c r="D51" s="33" t="s">
        <v>27</v>
      </c>
      <c r="E51" s="62">
        <v>43588</v>
      </c>
      <c r="F51" s="63">
        <v>8839850.7599999998</v>
      </c>
      <c r="G51" s="63"/>
      <c r="H51" s="63">
        <v>8839850.7599999998</v>
      </c>
      <c r="I51" s="61"/>
      <c r="J51" s="63">
        <v>6635954.0899999999</v>
      </c>
      <c r="K51" s="63">
        <v>2203896.67</v>
      </c>
      <c r="L51" s="64"/>
    </row>
    <row r="52" spans="1:12" ht="45.75" thickBot="1" x14ac:dyDescent="0.3">
      <c r="A52" s="8">
        <v>45</v>
      </c>
      <c r="B52" s="37" t="s">
        <v>122</v>
      </c>
      <c r="C52" s="38" t="s">
        <v>123</v>
      </c>
      <c r="D52" s="39" t="s">
        <v>124</v>
      </c>
      <c r="E52" s="65">
        <v>43594</v>
      </c>
      <c r="F52" s="66">
        <v>447511365</v>
      </c>
      <c r="G52" s="67"/>
      <c r="H52" s="66">
        <v>447511365</v>
      </c>
      <c r="I52" s="67"/>
      <c r="J52" s="66">
        <v>452654253.29999954</v>
      </c>
      <c r="K52" s="66">
        <v>8380853.8000002392</v>
      </c>
      <c r="L52" s="68"/>
    </row>
    <row r="53" spans="1:12" ht="19.5" thickBot="1" x14ac:dyDescent="0.35">
      <c r="A53" s="69"/>
      <c r="B53" s="76" t="s">
        <v>125</v>
      </c>
      <c r="C53" s="76"/>
      <c r="D53" s="76"/>
      <c r="E53" s="76"/>
      <c r="F53" s="69"/>
      <c r="G53" s="69"/>
      <c r="H53" s="69"/>
      <c r="I53" s="69"/>
      <c r="J53" s="69"/>
      <c r="K53" s="77">
        <f>SUM(K46:K52)</f>
        <v>89449772.740000218</v>
      </c>
      <c r="L53" s="77"/>
    </row>
    <row r="54" spans="1:12" ht="22.5" thickTop="1" thickBot="1" x14ac:dyDescent="0.3">
      <c r="A54" s="70"/>
      <c r="B54" s="78" t="s">
        <v>126</v>
      </c>
      <c r="C54" s="78"/>
      <c r="D54" s="78"/>
      <c r="E54" s="78"/>
      <c r="F54" s="70"/>
      <c r="G54" s="70"/>
      <c r="H54" s="70"/>
      <c r="I54" s="70"/>
      <c r="J54" s="70"/>
      <c r="K54" s="79">
        <f>K36+K44+K53</f>
        <v>1415833079.1400001</v>
      </c>
      <c r="L54" s="79"/>
    </row>
    <row r="55" spans="1:12" ht="15.75" thickTop="1" x14ac:dyDescent="0.25">
      <c r="A55" s="71"/>
      <c r="B55" s="71"/>
      <c r="C55" s="71"/>
      <c r="D55" s="72"/>
      <c r="E55" s="73"/>
      <c r="F55" s="71"/>
      <c r="G55" s="71"/>
      <c r="H55" s="71"/>
      <c r="I55" s="71"/>
      <c r="J55" s="71"/>
      <c r="K55" s="71"/>
      <c r="L55" s="74"/>
    </row>
    <row r="57" spans="1:12" x14ac:dyDescent="0.25">
      <c r="K57" s="85"/>
    </row>
    <row r="58" spans="1:12" x14ac:dyDescent="0.25">
      <c r="J58" s="85"/>
      <c r="K58" s="85"/>
    </row>
    <row r="59" spans="1:12" x14ac:dyDescent="0.25">
      <c r="K59" s="87"/>
    </row>
    <row r="60" spans="1:12" x14ac:dyDescent="0.25">
      <c r="K60" s="88"/>
    </row>
    <row r="61" spans="1:12" x14ac:dyDescent="0.25">
      <c r="K61" s="86"/>
    </row>
    <row r="62" spans="1:12" x14ac:dyDescent="0.25">
      <c r="K62" s="86"/>
    </row>
  </sheetData>
  <mergeCells count="11">
    <mergeCell ref="A2:L2"/>
    <mergeCell ref="B36:E36"/>
    <mergeCell ref="K36:L36"/>
    <mergeCell ref="A37:L37"/>
    <mergeCell ref="B44:E44"/>
    <mergeCell ref="K44:L44"/>
    <mergeCell ref="A45:L45"/>
    <mergeCell ref="B53:E53"/>
    <mergeCell ref="K53:L53"/>
    <mergeCell ref="B54:E54"/>
    <mergeCell ref="K54:L54"/>
  </mergeCells>
  <pageMargins left="0.7" right="0.7" top="0.75" bottom="0.75" header="0.3" footer="0.3"/>
  <pageSetup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2022-04-25T15:15:44Z</cp:lastPrinted>
  <dcterms:created xsi:type="dcterms:W3CDTF">2022-04-20T14:30:19Z</dcterms:created>
  <dcterms:modified xsi:type="dcterms:W3CDTF">2022-04-25T15:20:16Z</dcterms:modified>
</cp:coreProperties>
</file>